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OI\FOI\2023-24 Board FOI requests\4. April 001 - 056\2023-034 Neurology and Mental Health\"/>
    </mc:Choice>
  </mc:AlternateContent>
  <bookViews>
    <workbookView xWindow="0" yWindow="0" windowWidth="2157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2" i="1"/>
  <c r="H25" i="1"/>
  <c r="J24" i="1"/>
  <c r="H24" i="1"/>
  <c r="F24" i="1"/>
  <c r="D24" i="1"/>
  <c r="B24" i="1"/>
  <c r="J38" i="1"/>
  <c r="H38" i="1"/>
  <c r="F38" i="1"/>
  <c r="D38" i="1"/>
  <c r="B38" i="1"/>
  <c r="J31" i="1"/>
  <c r="H31" i="1"/>
  <c r="F31" i="1"/>
  <c r="D31" i="1"/>
  <c r="B31" i="1"/>
</calcChain>
</file>

<file path=xl/sharedStrings.xml><?xml version="1.0" encoding="utf-8"?>
<sst xmlns="http://schemas.openxmlformats.org/spreadsheetml/2006/main" count="152" uniqueCount="48">
  <si>
    <t>FOI Answers</t>
  </si>
  <si>
    <t>Commissioning body:</t>
  </si>
  <si>
    <t>Shetland Islands Council</t>
  </si>
  <si>
    <t>Date:</t>
  </si>
  <si>
    <t>For the avoidance of doubt, when referring to the terms 'neurological' and ‘neurological care need’, please include; brain injury (including acquired brain injury and traumatic brain injury), spinal injury, neuro-disabilities (including but not limited to Parkinson's disease, early-onset dementia, multiple sclerosis, motor neurone disease, Huntington's disease, cerebral palsy and epilepsy), stroke, neurobehavioural rehabilitation and cognitive rehabilitation. This list is meant as a guide and is by no means exhaustive.</t>
  </si>
  <si>
    <t xml:space="preserve">For the avoidance of doubt, when referring to the term 'mental ill-health', please include; anxiety, depression, personality disorder, severe affective disorders, schizophrenia, and mental ill-health that causes challenging behaviour, all of which are to such a degree that the person experiences significant impairment and as such is unable to care for themselves independently. This list is meant as a guide and is by no means exhaustive. </t>
  </si>
  <si>
    <r>
      <t>1.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 xml:space="preserve">Who within the Local Authority has the commissioning responsibility for adults with </t>
    </r>
    <r>
      <rPr>
        <b/>
        <sz val="10"/>
        <color theme="1"/>
        <rFont val="Arial"/>
        <family val="2"/>
      </rPr>
      <t>neurological care needs</t>
    </r>
    <r>
      <rPr>
        <sz val="10"/>
        <color theme="1"/>
        <rFont val="Arial"/>
        <family val="2"/>
      </rPr>
      <t>? Please provide their:</t>
    </r>
  </si>
  <si>
    <t>Name</t>
  </si>
  <si>
    <t>Job title</t>
  </si>
  <si>
    <t>Telelphone No.</t>
  </si>
  <si>
    <t>Email Address</t>
  </si>
  <si>
    <t>Jaine Best</t>
  </si>
  <si>
    <t>Executive Manager Community Care Resources</t>
  </si>
  <si>
    <t>jaine.best@shetland.gov.uk</t>
  </si>
  <si>
    <r>
      <t xml:space="preserve">2. Who within the Local Authority has the commissioning responsibility for adults with </t>
    </r>
    <r>
      <rPr>
        <b/>
        <sz val="10"/>
        <color theme="1"/>
        <rFont val="Arial"/>
        <family val="2"/>
      </rPr>
      <t>mental ill-health</t>
    </r>
    <r>
      <rPr>
        <sz val="10"/>
        <color theme="1"/>
        <rFont val="Arial"/>
        <family val="2"/>
      </rPr>
      <t>? Please provide their:</t>
    </r>
  </si>
  <si>
    <t>Karen Smith</t>
  </si>
  <si>
    <t>Mental Health Service Manager</t>
  </si>
  <si>
    <t>karen.smith7@nhs.scot</t>
  </si>
  <si>
    <r>
      <t xml:space="preserve">3. Please provide the total number of adults (18 to 64 years old) with a primary support reason of </t>
    </r>
    <r>
      <rPr>
        <b/>
        <sz val="10"/>
        <color rgb="FF222222"/>
        <rFont val="Arial"/>
        <family val="2"/>
      </rPr>
      <t>mental ill-health</t>
    </r>
    <r>
      <rPr>
        <sz val="10"/>
        <color rgb="FF222222"/>
        <rFont val="Arial"/>
        <family val="2"/>
      </rPr>
      <t xml:space="preserve"> who have been funded during the financial year in the following settings:</t>
    </r>
  </si>
  <si>
    <t>2019/20</t>
  </si>
  <si>
    <t>2020/21</t>
  </si>
  <si>
    <t>2021/22</t>
  </si>
  <si>
    <t>2022/23</t>
  </si>
  <si>
    <t>2023/24</t>
  </si>
  <si>
    <r>
      <t>a.</t>
    </r>
    <r>
      <rPr>
        <sz val="7"/>
        <color rgb="FF222222"/>
        <rFont val="Times New Roman"/>
        <family val="1"/>
      </rPr>
      <t xml:space="preserve">      </t>
    </r>
    <r>
      <rPr>
        <sz val="10"/>
        <color rgb="FF222222"/>
        <rFont val="Arial"/>
        <family val="2"/>
      </rPr>
      <t>Nursing care homes</t>
    </r>
  </si>
  <si>
    <t>Shetland has no nursing homes</t>
  </si>
  <si>
    <r>
      <t>b.</t>
    </r>
    <r>
      <rPr>
        <sz val="7"/>
        <color rgb="FF222222"/>
        <rFont val="Times New Roman"/>
        <family val="1"/>
      </rPr>
      <t xml:space="preserve">      </t>
    </r>
    <r>
      <rPr>
        <sz val="10"/>
        <color rgb="FF222222"/>
        <rFont val="Arial"/>
        <family val="2"/>
      </rPr>
      <t>Residential care homes (without nursing)</t>
    </r>
  </si>
  <si>
    <t>&lt;5</t>
  </si>
  <si>
    <t>All residential and supported living is provided in house in Shetland, other than one care home.  We hold very little data on the diagnoses of residents.</t>
  </si>
  <si>
    <r>
      <t>c.</t>
    </r>
    <r>
      <rPr>
        <sz val="7"/>
        <color rgb="FF222222"/>
        <rFont val="Times New Roman"/>
        <family val="1"/>
      </rPr>
      <t xml:space="preserve">      </t>
    </r>
    <r>
      <rPr>
        <sz val="10"/>
        <color rgb="FF222222"/>
        <rFont val="Arial"/>
        <family val="2"/>
      </rPr>
      <t>Supported living</t>
    </r>
  </si>
  <si>
    <r>
      <t xml:space="preserve">4. Please provide the gross total expenditure on adults (18 to 64 years old) with a primary support reason of </t>
    </r>
    <r>
      <rPr>
        <b/>
        <sz val="10"/>
        <color rgb="FF222222"/>
        <rFont val="Arial"/>
        <family val="2"/>
      </rPr>
      <t>mental ill-health</t>
    </r>
    <r>
      <rPr>
        <sz val="10"/>
        <color rgb="FF222222"/>
        <rFont val="Arial"/>
        <family val="2"/>
      </rPr>
      <t xml:space="preserve"> funded during the financial year in the following settings:</t>
    </r>
  </si>
  <si>
    <t>Average annual cost for 1 place in LA resi care home</t>
  </si>
  <si>
    <r>
      <t>c.</t>
    </r>
    <r>
      <rPr>
        <sz val="7"/>
        <rFont val="Times New Roman"/>
        <family val="1"/>
      </rPr>
      <t xml:space="preserve">      </t>
    </r>
    <r>
      <rPr>
        <sz val="10"/>
        <rFont val="Arial"/>
        <family val="2"/>
      </rPr>
      <t>Supported living</t>
    </r>
  </si>
  <si>
    <t>Figure currently unavailable</t>
  </si>
  <si>
    <t>Average annual cost for 1 place in LA supported living</t>
  </si>
  <si>
    <r>
      <t xml:space="preserve">5. Please provide the average and highest weekly expenditure (fee) per individual throughout the financial year for adults (18 to 64 years old) with a primary support reason of </t>
    </r>
    <r>
      <rPr>
        <b/>
        <sz val="10"/>
        <color rgb="FF222222"/>
        <rFont val="Arial"/>
        <family val="2"/>
      </rPr>
      <t>mental ill-health</t>
    </r>
    <r>
      <rPr>
        <sz val="10"/>
        <color rgb="FF222222"/>
        <rFont val="Arial"/>
        <family val="2"/>
      </rPr>
      <t xml:space="preserve"> funded in the following settings:</t>
    </r>
  </si>
  <si>
    <t>Average</t>
  </si>
  <si>
    <t>Highest</t>
  </si>
  <si>
    <t>Average weekly cost for 1 place in LA resi care home</t>
  </si>
  <si>
    <t>Average weekly cost for 1 place in LA supported living</t>
  </si>
  <si>
    <r>
      <t xml:space="preserve">6. Please provide the average and highest hourly expenditure (fee) per individual throughout the financial year for adults (18 to 64 years old) with a primary support reason of </t>
    </r>
    <r>
      <rPr>
        <b/>
        <sz val="10"/>
        <color rgb="FF222222"/>
        <rFont val="Arial"/>
        <family val="2"/>
      </rPr>
      <t>mental ill-health</t>
    </r>
    <r>
      <rPr>
        <sz val="10"/>
        <color rgb="FF222222"/>
        <rFont val="Arial"/>
        <family val="2"/>
      </rPr>
      <t xml:space="preserve"> funded in the following settings:</t>
    </r>
  </si>
  <si>
    <r>
      <t>b.</t>
    </r>
    <r>
      <rPr>
        <sz val="7"/>
        <rFont val="Times New Roman"/>
        <family val="1"/>
      </rPr>
      <t xml:space="preserve">      </t>
    </r>
    <r>
      <rPr>
        <sz val="10"/>
        <rFont val="Arial"/>
        <family val="2"/>
      </rPr>
      <t>Residential care homes (without nursing)</t>
    </r>
  </si>
  <si>
    <t>Average hourly cost for 1 place in LA resi care home</t>
  </si>
  <si>
    <t>Average hourly cost for 1 place in LA supported living</t>
  </si>
  <si>
    <r>
      <t xml:space="preserve">7. Please provide the total number of adults (18 to 64 years old) with a primary support reason of a </t>
    </r>
    <r>
      <rPr>
        <b/>
        <sz val="10"/>
        <color rgb="FF222222"/>
        <rFont val="Arial"/>
        <family val="2"/>
      </rPr>
      <t>neurological care need</t>
    </r>
    <r>
      <rPr>
        <sz val="10"/>
        <color rgb="FF222222"/>
        <rFont val="Arial"/>
        <family val="2"/>
      </rPr>
      <t xml:space="preserve"> who have been funded during the financial year in the following settings:</t>
    </r>
  </si>
  <si>
    <r>
      <t xml:space="preserve">8. Please provide the gross total expenditure on adults (18 to 64 years old) with a primary support reason of a </t>
    </r>
    <r>
      <rPr>
        <b/>
        <sz val="10"/>
        <color rgb="FF222222"/>
        <rFont val="Arial"/>
        <family val="2"/>
      </rPr>
      <t>neurological care need</t>
    </r>
    <r>
      <rPr>
        <sz val="10"/>
        <color rgb="FF222222"/>
        <rFont val="Arial"/>
        <family val="2"/>
      </rPr>
      <t xml:space="preserve"> funded during the financial year in the following settings:</t>
    </r>
  </si>
  <si>
    <r>
      <t xml:space="preserve">9. Please provide the average and highest weekly expenditure (fee) per individual throughout the financial year for adults (18 to 64 years old) with a primary support reason of a </t>
    </r>
    <r>
      <rPr>
        <b/>
        <sz val="10"/>
        <color rgb="FF222222"/>
        <rFont val="Arial"/>
        <family val="2"/>
      </rPr>
      <t xml:space="preserve">neurological care need </t>
    </r>
    <r>
      <rPr>
        <sz val="10"/>
        <color rgb="FF222222"/>
        <rFont val="Arial"/>
        <family val="2"/>
      </rPr>
      <t>funded in the following settings:</t>
    </r>
  </si>
  <si>
    <r>
      <t xml:space="preserve">10. Please provide the average and highest hourly expenditure (fee) per individual throughout the financial year for adults (18 to 64 years old) with a primary support reason of a </t>
    </r>
    <r>
      <rPr>
        <b/>
        <sz val="10"/>
        <color rgb="FF222222"/>
        <rFont val="Arial"/>
        <family val="2"/>
      </rPr>
      <t xml:space="preserve">neurological care need </t>
    </r>
    <r>
      <rPr>
        <sz val="10"/>
        <color rgb="FF222222"/>
        <rFont val="Arial"/>
        <family val="2"/>
      </rPr>
      <t>funded in the following settings: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</si>
</sst>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7"/>
      <color rgb="FF222222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7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3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3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3" borderId="1" xfId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ine.best@shetland.gov.uk" TargetMode="External"/><Relationship Id="rId1" Type="http://schemas.openxmlformats.org/officeDocument/2006/relationships/hyperlink" Target="mailto:karen.smith7@nhs.sc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topLeftCell="A6" zoomScale="85" zoomScaleNormal="85" workbookViewId="0">
      <selection activeCell="H35" sqref="H35:I35"/>
    </sheetView>
  </sheetViews>
  <sheetFormatPr defaultColWidth="9.140625" defaultRowHeight="12.75" x14ac:dyDescent="0.25"/>
  <cols>
    <col min="1" max="1" width="66.7109375" style="3" customWidth="1"/>
    <col min="2" max="11" width="13.42578125" style="3" customWidth="1"/>
    <col min="12" max="12" width="27.28515625" style="3" customWidth="1"/>
    <col min="13" max="13" width="9.140625" style="3"/>
    <col min="14" max="14" width="9.140625" style="3" customWidth="1"/>
    <col min="15" max="16384" width="9.140625" style="3"/>
  </cols>
  <sheetData>
    <row r="1" spans="1:11" x14ac:dyDescent="0.25">
      <c r="A1" s="32" t="s">
        <v>0</v>
      </c>
      <c r="B1" s="34"/>
      <c r="C1" s="34"/>
      <c r="D1" s="34"/>
      <c r="E1" s="34"/>
      <c r="F1" s="4"/>
      <c r="G1" s="4"/>
      <c r="H1" s="4"/>
      <c r="I1" s="4"/>
    </row>
    <row r="2" spans="1:11" x14ac:dyDescent="0.25">
      <c r="A2" s="1"/>
      <c r="B2" s="1"/>
      <c r="C2" s="4"/>
      <c r="D2" s="4"/>
      <c r="E2" s="4"/>
    </row>
    <row r="3" spans="1:11" x14ac:dyDescent="0.25">
      <c r="A3" s="1" t="s">
        <v>1</v>
      </c>
      <c r="B3" s="1"/>
      <c r="C3" s="35" t="s">
        <v>2</v>
      </c>
      <c r="D3" s="36"/>
      <c r="E3" s="37"/>
      <c r="F3" s="15"/>
    </row>
    <row r="4" spans="1:11" x14ac:dyDescent="0.25">
      <c r="A4" s="1" t="s">
        <v>3</v>
      </c>
      <c r="B4" s="1"/>
      <c r="C4" s="38"/>
      <c r="D4" s="39"/>
      <c r="E4" s="40"/>
      <c r="F4" s="16"/>
    </row>
    <row r="5" spans="1:11" x14ac:dyDescent="0.25">
      <c r="A5" s="1"/>
      <c r="B5" s="1"/>
      <c r="C5" s="1"/>
      <c r="D5" s="1"/>
    </row>
    <row r="6" spans="1:11" ht="59.25" customHeight="1" x14ac:dyDescent="0.25">
      <c r="A6" s="41" t="s">
        <v>4</v>
      </c>
      <c r="B6" s="42"/>
      <c r="C6" s="42"/>
      <c r="D6" s="42"/>
      <c r="E6" s="42"/>
      <c r="F6" s="42"/>
      <c r="G6" s="42"/>
      <c r="H6" s="42"/>
      <c r="I6" s="43"/>
      <c r="J6" s="1"/>
    </row>
    <row r="7" spans="1:11" ht="13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59.25" customHeight="1" x14ac:dyDescent="0.25">
      <c r="A8" s="41" t="s">
        <v>5</v>
      </c>
      <c r="B8" s="42"/>
      <c r="C8" s="42"/>
      <c r="D8" s="42"/>
      <c r="E8" s="42"/>
      <c r="F8" s="42"/>
      <c r="G8" s="42"/>
      <c r="H8" s="42"/>
      <c r="I8" s="43"/>
      <c r="J8" s="1"/>
    </row>
    <row r="9" spans="1:11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25.5" x14ac:dyDescent="0.25">
      <c r="A10" s="9" t="s">
        <v>6</v>
      </c>
      <c r="B10" s="44" t="s">
        <v>7</v>
      </c>
      <c r="C10" s="45"/>
      <c r="D10" s="44" t="s">
        <v>8</v>
      </c>
      <c r="E10" s="45"/>
      <c r="F10" s="44" t="s">
        <v>9</v>
      </c>
      <c r="G10" s="45"/>
      <c r="H10" s="44" t="s">
        <v>10</v>
      </c>
      <c r="I10" s="45"/>
    </row>
    <row r="11" spans="1:11" ht="37.9" customHeight="1" x14ac:dyDescent="0.25">
      <c r="A11" s="10"/>
      <c r="B11" s="46" t="s">
        <v>11</v>
      </c>
      <c r="C11" s="47"/>
      <c r="D11" s="46" t="s">
        <v>12</v>
      </c>
      <c r="E11" s="47"/>
      <c r="F11" s="46"/>
      <c r="G11" s="47"/>
      <c r="H11" s="50" t="s">
        <v>13</v>
      </c>
      <c r="I11" s="47"/>
    </row>
    <row r="13" spans="1:11" ht="25.5" x14ac:dyDescent="0.25">
      <c r="A13" s="9" t="s">
        <v>14</v>
      </c>
      <c r="B13" s="44" t="s">
        <v>7</v>
      </c>
      <c r="C13" s="45"/>
      <c r="D13" s="44" t="s">
        <v>8</v>
      </c>
      <c r="E13" s="45"/>
      <c r="F13" s="44" t="s">
        <v>9</v>
      </c>
      <c r="G13" s="45"/>
      <c r="H13" s="44" t="s">
        <v>10</v>
      </c>
      <c r="I13" s="45"/>
    </row>
    <row r="14" spans="1:11" ht="38.450000000000003" customHeight="1" x14ac:dyDescent="0.25">
      <c r="A14" s="10"/>
      <c r="B14" s="46" t="s">
        <v>15</v>
      </c>
      <c r="C14" s="47"/>
      <c r="D14" s="46" t="s">
        <v>16</v>
      </c>
      <c r="E14" s="47"/>
      <c r="F14" s="46"/>
      <c r="G14" s="47"/>
      <c r="H14" s="50" t="s">
        <v>17</v>
      </c>
      <c r="I14" s="47"/>
    </row>
    <row r="15" spans="1:11" x14ac:dyDescent="0.25">
      <c r="A15" s="11"/>
      <c r="B15" s="11"/>
      <c r="C15" s="12"/>
      <c r="D15" s="12"/>
      <c r="E15" s="12"/>
      <c r="F15" s="12"/>
      <c r="G15" s="12"/>
      <c r="H15" s="12"/>
      <c r="I15" s="12"/>
      <c r="J15" s="12"/>
    </row>
    <row r="16" spans="1:11" ht="40.15" customHeight="1" x14ac:dyDescent="0.2">
      <c r="A16" s="7" t="s">
        <v>18</v>
      </c>
      <c r="B16" s="32" t="s">
        <v>19</v>
      </c>
      <c r="C16" s="33"/>
      <c r="D16" s="32" t="s">
        <v>20</v>
      </c>
      <c r="E16" s="33"/>
      <c r="F16" s="32" t="s">
        <v>21</v>
      </c>
      <c r="G16" s="33"/>
      <c r="H16" s="32" t="s">
        <v>22</v>
      </c>
      <c r="I16" s="33"/>
      <c r="J16" s="32" t="s">
        <v>23</v>
      </c>
      <c r="K16" s="33"/>
    </row>
    <row r="17" spans="1:12" x14ac:dyDescent="0.25">
      <c r="A17" s="8" t="s">
        <v>24</v>
      </c>
      <c r="B17" s="48">
        <v>0</v>
      </c>
      <c r="C17" s="49"/>
      <c r="D17" s="48">
        <v>0</v>
      </c>
      <c r="E17" s="49"/>
      <c r="F17" s="48">
        <v>0</v>
      </c>
      <c r="G17" s="49"/>
      <c r="H17" s="48">
        <v>0</v>
      </c>
      <c r="I17" s="49"/>
      <c r="J17" s="48">
        <v>0</v>
      </c>
      <c r="K17" s="49"/>
      <c r="L17" s="17" t="s">
        <v>25</v>
      </c>
    </row>
    <row r="18" spans="1:12" ht="63.75" x14ac:dyDescent="0.25">
      <c r="A18" s="8" t="s">
        <v>26</v>
      </c>
      <c r="B18" s="48" t="s">
        <v>27</v>
      </c>
      <c r="C18" s="49"/>
      <c r="D18" s="48" t="s">
        <v>27</v>
      </c>
      <c r="E18" s="49"/>
      <c r="F18" s="48" t="s">
        <v>27</v>
      </c>
      <c r="G18" s="49"/>
      <c r="H18" s="48" t="s">
        <v>27</v>
      </c>
      <c r="I18" s="49"/>
      <c r="J18" s="48" t="s">
        <v>27</v>
      </c>
      <c r="K18" s="49"/>
      <c r="L18" s="18" t="s">
        <v>28</v>
      </c>
    </row>
    <row r="19" spans="1:12" x14ac:dyDescent="0.25">
      <c r="A19" s="8" t="s">
        <v>29</v>
      </c>
      <c r="B19" s="48">
        <v>0</v>
      </c>
      <c r="C19" s="49"/>
      <c r="D19" s="48">
        <v>0</v>
      </c>
      <c r="E19" s="49"/>
      <c r="F19" s="48">
        <v>0</v>
      </c>
      <c r="G19" s="49"/>
      <c r="H19" s="48" t="s">
        <v>27</v>
      </c>
      <c r="I19" s="49"/>
      <c r="J19" s="48" t="s">
        <v>27</v>
      </c>
      <c r="K19" s="49"/>
    </row>
    <row r="20" spans="1:12" x14ac:dyDescent="0.25">
      <c r="A20" s="6"/>
      <c r="B20" s="6"/>
    </row>
    <row r="22" spans="1:12" ht="40.15" customHeight="1" x14ac:dyDescent="0.2">
      <c r="A22" s="7" t="s">
        <v>30</v>
      </c>
      <c r="B22" s="32" t="s">
        <v>19</v>
      </c>
      <c r="C22" s="33"/>
      <c r="D22" s="32" t="s">
        <v>20</v>
      </c>
      <c r="E22" s="33"/>
      <c r="F22" s="32" t="s">
        <v>21</v>
      </c>
      <c r="G22" s="33"/>
      <c r="H22" s="32" t="s">
        <v>22</v>
      </c>
      <c r="I22" s="33"/>
      <c r="J22" s="32" t="s">
        <v>23</v>
      </c>
      <c r="K22" s="33"/>
    </row>
    <row r="23" spans="1:12" x14ac:dyDescent="0.25">
      <c r="A23" s="8" t="s">
        <v>24</v>
      </c>
      <c r="B23" s="48"/>
      <c r="C23" s="49"/>
      <c r="D23" s="48"/>
      <c r="E23" s="49"/>
      <c r="F23" s="48"/>
      <c r="G23" s="49"/>
      <c r="H23" s="48"/>
      <c r="I23" s="49"/>
      <c r="J23" s="48"/>
      <c r="K23" s="49"/>
    </row>
    <row r="24" spans="1:12" ht="25.5" x14ac:dyDescent="0.25">
      <c r="A24" s="8" t="s">
        <v>26</v>
      </c>
      <c r="B24" s="24">
        <f>1580*52</f>
        <v>82160</v>
      </c>
      <c r="C24" s="25"/>
      <c r="D24" s="24">
        <f>1670*52</f>
        <v>86840</v>
      </c>
      <c r="E24" s="25"/>
      <c r="F24" s="24">
        <f>1687*52</f>
        <v>87724</v>
      </c>
      <c r="G24" s="25"/>
      <c r="H24" s="24">
        <f>1783*52</f>
        <v>92716</v>
      </c>
      <c r="I24" s="25"/>
      <c r="J24" s="24">
        <f>1884*52</f>
        <v>97968</v>
      </c>
      <c r="K24" s="25"/>
      <c r="L24" s="22" t="s">
        <v>31</v>
      </c>
    </row>
    <row r="25" spans="1:12" s="20" customFormat="1" ht="25.5" x14ac:dyDescent="0.25">
      <c r="A25" s="19" t="s">
        <v>32</v>
      </c>
      <c r="B25" s="30"/>
      <c r="C25" s="31"/>
      <c r="D25" s="30"/>
      <c r="E25" s="31"/>
      <c r="F25" s="30"/>
      <c r="G25" s="31"/>
      <c r="H25" s="28">
        <f>1712*52</f>
        <v>89024</v>
      </c>
      <c r="I25" s="29"/>
      <c r="J25" s="30" t="s">
        <v>33</v>
      </c>
      <c r="K25" s="31"/>
      <c r="L25" s="23" t="s">
        <v>34</v>
      </c>
    </row>
    <row r="26" spans="1:12" x14ac:dyDescent="0.25">
      <c r="A26" s="6"/>
      <c r="B26" s="6"/>
    </row>
    <row r="28" spans="1:12" ht="40.15" customHeight="1" x14ac:dyDescent="0.2">
      <c r="A28" s="7" t="s">
        <v>35</v>
      </c>
      <c r="B28" s="32" t="s">
        <v>19</v>
      </c>
      <c r="C28" s="33"/>
      <c r="D28" s="32" t="s">
        <v>20</v>
      </c>
      <c r="E28" s="33"/>
      <c r="F28" s="32" t="s">
        <v>21</v>
      </c>
      <c r="G28" s="33"/>
      <c r="H28" s="32" t="s">
        <v>22</v>
      </c>
      <c r="I28" s="33"/>
      <c r="J28" s="32" t="s">
        <v>23</v>
      </c>
      <c r="K28" s="33"/>
    </row>
    <row r="29" spans="1:12" x14ac:dyDescent="0.2">
      <c r="A29" s="7"/>
      <c r="B29" s="13" t="s">
        <v>36</v>
      </c>
      <c r="C29" s="5" t="s">
        <v>37</v>
      </c>
      <c r="D29" s="13" t="s">
        <v>36</v>
      </c>
      <c r="E29" s="5" t="s">
        <v>37</v>
      </c>
      <c r="F29" s="5" t="s">
        <v>36</v>
      </c>
      <c r="G29" s="5" t="s">
        <v>37</v>
      </c>
      <c r="H29" s="5" t="s">
        <v>36</v>
      </c>
      <c r="I29" s="5" t="s">
        <v>37</v>
      </c>
      <c r="J29" s="5" t="s">
        <v>36</v>
      </c>
      <c r="K29" s="5" t="s">
        <v>37</v>
      </c>
    </row>
    <row r="30" spans="1:12" x14ac:dyDescent="0.25">
      <c r="A30" s="8" t="s">
        <v>24</v>
      </c>
      <c r="B30" s="14"/>
      <c r="C30" s="2"/>
      <c r="D30" s="2"/>
      <c r="E30" s="2"/>
      <c r="F30" s="2"/>
      <c r="G30" s="2"/>
      <c r="H30" s="2"/>
      <c r="I30" s="2"/>
      <c r="J30" s="2"/>
      <c r="K30" s="2"/>
    </row>
    <row r="31" spans="1:12" ht="25.5" x14ac:dyDescent="0.25">
      <c r="A31" s="8" t="s">
        <v>26</v>
      </c>
      <c r="B31" s="24">
        <f>1580</f>
        <v>1580</v>
      </c>
      <c r="C31" s="25"/>
      <c r="D31" s="24">
        <f>1670</f>
        <v>1670</v>
      </c>
      <c r="E31" s="25"/>
      <c r="F31" s="24">
        <f>1687</f>
        <v>1687</v>
      </c>
      <c r="G31" s="25"/>
      <c r="H31" s="24">
        <f>1783</f>
        <v>1783</v>
      </c>
      <c r="I31" s="25"/>
      <c r="J31" s="24">
        <f>1884</f>
        <v>1884</v>
      </c>
      <c r="K31" s="25"/>
      <c r="L31" s="22" t="s">
        <v>38</v>
      </c>
    </row>
    <row r="32" spans="1:12" ht="25.5" x14ac:dyDescent="0.25">
      <c r="A32" s="8" t="s">
        <v>29</v>
      </c>
      <c r="B32" s="14"/>
      <c r="C32" s="2"/>
      <c r="D32" s="2"/>
      <c r="E32" s="2"/>
      <c r="F32" s="2"/>
      <c r="G32" s="2"/>
      <c r="H32" s="28">
        <f>1712</f>
        <v>1712</v>
      </c>
      <c r="I32" s="29"/>
      <c r="J32" s="30" t="s">
        <v>33</v>
      </c>
      <c r="K32" s="31"/>
      <c r="L32" s="23" t="s">
        <v>39</v>
      </c>
    </row>
    <row r="35" spans="1:12" ht="40.15" customHeight="1" x14ac:dyDescent="0.2">
      <c r="A35" s="7" t="s">
        <v>40</v>
      </c>
      <c r="B35" s="32" t="s">
        <v>19</v>
      </c>
      <c r="C35" s="33"/>
      <c r="D35" s="32" t="s">
        <v>20</v>
      </c>
      <c r="E35" s="33"/>
      <c r="F35" s="32" t="s">
        <v>21</v>
      </c>
      <c r="G35" s="33"/>
      <c r="H35" s="32" t="s">
        <v>22</v>
      </c>
      <c r="I35" s="33"/>
      <c r="J35" s="32" t="s">
        <v>23</v>
      </c>
      <c r="K35" s="33"/>
    </row>
    <row r="36" spans="1:12" x14ac:dyDescent="0.2">
      <c r="A36" s="7"/>
      <c r="B36" s="13" t="s">
        <v>36</v>
      </c>
      <c r="C36" s="5" t="s">
        <v>37</v>
      </c>
      <c r="D36" s="13" t="s">
        <v>36</v>
      </c>
      <c r="E36" s="5" t="s">
        <v>37</v>
      </c>
      <c r="F36" s="5" t="s">
        <v>36</v>
      </c>
      <c r="G36" s="5" t="s">
        <v>37</v>
      </c>
      <c r="H36" s="5" t="s">
        <v>36</v>
      </c>
      <c r="I36" s="5" t="s">
        <v>37</v>
      </c>
      <c r="J36" s="5" t="s">
        <v>36</v>
      </c>
      <c r="K36" s="5" t="s">
        <v>37</v>
      </c>
    </row>
    <row r="37" spans="1:12" x14ac:dyDescent="0.25">
      <c r="A37" s="8" t="s">
        <v>24</v>
      </c>
      <c r="B37" s="14"/>
      <c r="C37" s="2"/>
      <c r="D37" s="2"/>
      <c r="E37" s="2"/>
      <c r="F37" s="2"/>
      <c r="G37" s="2"/>
      <c r="H37" s="2"/>
      <c r="I37" s="2"/>
      <c r="J37" s="2"/>
      <c r="K37" s="2"/>
    </row>
    <row r="38" spans="1:12" s="21" customFormat="1" ht="25.5" x14ac:dyDescent="0.25">
      <c r="A38" s="19" t="s">
        <v>41</v>
      </c>
      <c r="B38" s="26">
        <f>1580/7/24</f>
        <v>9.4047619047619051</v>
      </c>
      <c r="C38" s="27"/>
      <c r="D38" s="26">
        <f>1670/7/24</f>
        <v>9.9404761904761916</v>
      </c>
      <c r="E38" s="27"/>
      <c r="F38" s="26">
        <f>1687/7/24</f>
        <v>10.041666666666666</v>
      </c>
      <c r="G38" s="27"/>
      <c r="H38" s="26">
        <f>1783/7/24</f>
        <v>10.613095238095239</v>
      </c>
      <c r="I38" s="27"/>
      <c r="J38" s="26">
        <f>1884/7/24</f>
        <v>11.214285714285715</v>
      </c>
      <c r="K38" s="27"/>
      <c r="L38" s="23" t="s">
        <v>42</v>
      </c>
    </row>
    <row r="39" spans="1:12" ht="25.5" x14ac:dyDescent="0.25">
      <c r="A39" s="8" t="s">
        <v>29</v>
      </c>
      <c r="B39" s="14"/>
      <c r="C39" s="2"/>
      <c r="D39" s="2"/>
      <c r="E39" s="2"/>
      <c r="F39" s="2"/>
      <c r="G39" s="2"/>
      <c r="H39" s="26">
        <f>1712/7/24</f>
        <v>10.190476190476192</v>
      </c>
      <c r="I39" s="27"/>
      <c r="J39" s="30" t="s">
        <v>33</v>
      </c>
      <c r="K39" s="31"/>
      <c r="L39" s="23" t="s">
        <v>43</v>
      </c>
    </row>
    <row r="42" spans="1:12" ht="40.15" customHeight="1" x14ac:dyDescent="0.2">
      <c r="A42" s="7" t="s">
        <v>44</v>
      </c>
      <c r="B42" s="32" t="s">
        <v>19</v>
      </c>
      <c r="C42" s="33"/>
      <c r="D42" s="32" t="s">
        <v>20</v>
      </c>
      <c r="E42" s="33"/>
      <c r="F42" s="32" t="s">
        <v>21</v>
      </c>
      <c r="G42" s="33"/>
      <c r="H42" s="32" t="s">
        <v>22</v>
      </c>
      <c r="I42" s="33"/>
      <c r="J42" s="32" t="s">
        <v>23</v>
      </c>
      <c r="K42" s="33"/>
    </row>
    <row r="43" spans="1:12" x14ac:dyDescent="0.25">
      <c r="A43" s="8" t="s">
        <v>24</v>
      </c>
      <c r="B43" s="48"/>
      <c r="C43" s="49"/>
      <c r="D43" s="51"/>
      <c r="E43" s="52"/>
      <c r="F43" s="51"/>
      <c r="G43" s="52"/>
      <c r="H43" s="51"/>
      <c r="I43" s="52"/>
      <c r="J43" s="51"/>
      <c r="K43" s="52"/>
    </row>
    <row r="44" spans="1:12" x14ac:dyDescent="0.25">
      <c r="A44" s="8" t="s">
        <v>26</v>
      </c>
      <c r="B44" s="48"/>
      <c r="C44" s="49"/>
      <c r="D44" s="51"/>
      <c r="E44" s="52"/>
      <c r="F44" s="51"/>
      <c r="G44" s="52"/>
      <c r="H44" s="51"/>
      <c r="I44" s="52"/>
      <c r="J44" s="51"/>
      <c r="K44" s="52"/>
    </row>
    <row r="45" spans="1:12" x14ac:dyDescent="0.25">
      <c r="A45" s="8" t="s">
        <v>29</v>
      </c>
      <c r="B45" s="48"/>
      <c r="C45" s="49"/>
      <c r="D45" s="51"/>
      <c r="E45" s="52"/>
      <c r="F45" s="51"/>
      <c r="G45" s="52"/>
      <c r="H45" s="51"/>
      <c r="I45" s="52"/>
      <c r="J45" s="51"/>
      <c r="K45" s="52"/>
    </row>
    <row r="48" spans="1:12" ht="38.25" x14ac:dyDescent="0.2">
      <c r="A48" s="7" t="s">
        <v>45</v>
      </c>
      <c r="B48" s="32" t="s">
        <v>19</v>
      </c>
      <c r="C48" s="33"/>
      <c r="D48" s="32" t="s">
        <v>20</v>
      </c>
      <c r="E48" s="33"/>
      <c r="F48" s="32" t="s">
        <v>21</v>
      </c>
      <c r="G48" s="33"/>
      <c r="H48" s="32" t="s">
        <v>22</v>
      </c>
      <c r="I48" s="33"/>
      <c r="J48" s="32" t="s">
        <v>23</v>
      </c>
      <c r="K48" s="33"/>
    </row>
    <row r="49" spans="1:11" x14ac:dyDescent="0.25">
      <c r="A49" s="8" t="s">
        <v>24</v>
      </c>
      <c r="B49" s="48">
        <v>0</v>
      </c>
      <c r="C49" s="49"/>
      <c r="D49" s="48">
        <v>0</v>
      </c>
      <c r="E49" s="49"/>
      <c r="F49" s="48">
        <v>0</v>
      </c>
      <c r="G49" s="49"/>
      <c r="H49" s="48">
        <v>0</v>
      </c>
      <c r="I49" s="49"/>
      <c r="J49" s="48">
        <v>0</v>
      </c>
      <c r="K49" s="49"/>
    </row>
    <row r="50" spans="1:11" x14ac:dyDescent="0.25">
      <c r="A50" s="8" t="s">
        <v>26</v>
      </c>
      <c r="B50" s="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</row>
    <row r="51" spans="1:11" x14ac:dyDescent="0.25">
      <c r="A51" s="8" t="s">
        <v>29</v>
      </c>
      <c r="B51" s="48">
        <v>0</v>
      </c>
      <c r="C51" s="49"/>
      <c r="D51" s="48">
        <v>0</v>
      </c>
      <c r="E51" s="49"/>
      <c r="F51" s="48">
        <v>0</v>
      </c>
      <c r="G51" s="49"/>
      <c r="H51" s="48">
        <v>0</v>
      </c>
      <c r="I51" s="49"/>
      <c r="J51" s="48">
        <v>0</v>
      </c>
      <c r="K51" s="49"/>
    </row>
    <row r="54" spans="1:11" ht="40.15" customHeight="1" x14ac:dyDescent="0.2">
      <c r="A54" s="7" t="s">
        <v>46</v>
      </c>
      <c r="B54" s="32" t="s">
        <v>19</v>
      </c>
      <c r="C54" s="33"/>
      <c r="D54" s="32" t="s">
        <v>20</v>
      </c>
      <c r="E54" s="33"/>
      <c r="F54" s="32" t="s">
        <v>21</v>
      </c>
      <c r="G54" s="33"/>
      <c r="H54" s="32" t="s">
        <v>22</v>
      </c>
      <c r="I54" s="33"/>
      <c r="J54" s="32" t="s">
        <v>23</v>
      </c>
      <c r="K54" s="33"/>
    </row>
    <row r="55" spans="1:11" x14ac:dyDescent="0.2">
      <c r="A55" s="7"/>
      <c r="B55" s="13" t="s">
        <v>36</v>
      </c>
      <c r="C55" s="5" t="s">
        <v>37</v>
      </c>
      <c r="D55" s="13" t="s">
        <v>36</v>
      </c>
      <c r="E55" s="5" t="s">
        <v>37</v>
      </c>
      <c r="F55" s="5" t="s">
        <v>36</v>
      </c>
      <c r="G55" s="5" t="s">
        <v>37</v>
      </c>
      <c r="H55" s="5" t="s">
        <v>36</v>
      </c>
      <c r="I55" s="5" t="s">
        <v>37</v>
      </c>
      <c r="J55" s="5" t="s">
        <v>36</v>
      </c>
      <c r="K55" s="5" t="s">
        <v>37</v>
      </c>
    </row>
    <row r="56" spans="1:11" x14ac:dyDescent="0.25">
      <c r="A56" s="8" t="s">
        <v>24</v>
      </c>
      <c r="B56" s="14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8" t="s">
        <v>26</v>
      </c>
      <c r="B57" s="14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8" t="s">
        <v>29</v>
      </c>
      <c r="B58" s="14"/>
      <c r="C58" s="2"/>
      <c r="D58" s="2"/>
      <c r="E58" s="2"/>
      <c r="F58" s="2"/>
      <c r="G58" s="2"/>
      <c r="H58" s="2"/>
      <c r="I58" s="2"/>
      <c r="J58" s="2"/>
      <c r="K58" s="2"/>
    </row>
    <row r="61" spans="1:11" ht="40.15" customHeight="1" x14ac:dyDescent="0.2">
      <c r="A61" s="7" t="s">
        <v>47</v>
      </c>
      <c r="B61" s="32" t="s">
        <v>19</v>
      </c>
      <c r="C61" s="33"/>
      <c r="D61" s="32" t="s">
        <v>20</v>
      </c>
      <c r="E61" s="33"/>
      <c r="F61" s="32" t="s">
        <v>21</v>
      </c>
      <c r="G61" s="33"/>
      <c r="H61" s="32" t="s">
        <v>22</v>
      </c>
      <c r="I61" s="33"/>
      <c r="J61" s="32" t="s">
        <v>23</v>
      </c>
      <c r="K61" s="33"/>
    </row>
    <row r="62" spans="1:11" x14ac:dyDescent="0.2">
      <c r="A62" s="7"/>
      <c r="B62" s="13" t="s">
        <v>36</v>
      </c>
      <c r="C62" s="5" t="s">
        <v>37</v>
      </c>
      <c r="D62" s="13" t="s">
        <v>36</v>
      </c>
      <c r="E62" s="5" t="s">
        <v>37</v>
      </c>
      <c r="F62" s="5" t="s">
        <v>36</v>
      </c>
      <c r="G62" s="5" t="s">
        <v>37</v>
      </c>
      <c r="H62" s="5" t="s">
        <v>36</v>
      </c>
      <c r="I62" s="5" t="s">
        <v>37</v>
      </c>
      <c r="J62" s="5" t="s">
        <v>36</v>
      </c>
      <c r="K62" s="5" t="s">
        <v>37</v>
      </c>
    </row>
    <row r="63" spans="1:11" x14ac:dyDescent="0.25">
      <c r="A63" s="8" t="s">
        <v>24</v>
      </c>
      <c r="B63" s="14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8" t="s">
        <v>26</v>
      </c>
      <c r="B64" s="14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8" t="s">
        <v>29</v>
      </c>
      <c r="B65" s="14"/>
      <c r="C65" s="2"/>
      <c r="D65" s="2"/>
      <c r="E65" s="2"/>
      <c r="F65" s="2"/>
      <c r="G65" s="2"/>
      <c r="H65" s="2"/>
      <c r="I65" s="2"/>
      <c r="J65" s="2"/>
      <c r="K65" s="2"/>
    </row>
  </sheetData>
  <mergeCells count="135">
    <mergeCell ref="B49:C49"/>
    <mergeCell ref="D49:E49"/>
    <mergeCell ref="F49:G49"/>
    <mergeCell ref="H49:I49"/>
    <mergeCell ref="J49:K49"/>
    <mergeCell ref="B51:C51"/>
    <mergeCell ref="D51:E51"/>
    <mergeCell ref="F51:G51"/>
    <mergeCell ref="H51:I51"/>
    <mergeCell ref="J51:K51"/>
    <mergeCell ref="B50:C50"/>
    <mergeCell ref="D50:E50"/>
    <mergeCell ref="F50:G50"/>
    <mergeCell ref="H50:I50"/>
    <mergeCell ref="J50:K50"/>
    <mergeCell ref="B61:C61"/>
    <mergeCell ref="D61:E61"/>
    <mergeCell ref="F61:G61"/>
    <mergeCell ref="H61:I61"/>
    <mergeCell ref="J61:K61"/>
    <mergeCell ref="B54:C54"/>
    <mergeCell ref="D54:E54"/>
    <mergeCell ref="F54:G54"/>
    <mergeCell ref="H54:I54"/>
    <mergeCell ref="J54:K54"/>
    <mergeCell ref="F48:G48"/>
    <mergeCell ref="B42:C42"/>
    <mergeCell ref="D42:E42"/>
    <mergeCell ref="F42:G42"/>
    <mergeCell ref="H42:I42"/>
    <mergeCell ref="J42:K42"/>
    <mergeCell ref="B43:C43"/>
    <mergeCell ref="B44:C44"/>
    <mergeCell ref="B45:C45"/>
    <mergeCell ref="B48:C48"/>
    <mergeCell ref="D48:E48"/>
    <mergeCell ref="F43:G43"/>
    <mergeCell ref="F44:G44"/>
    <mergeCell ref="F45:G45"/>
    <mergeCell ref="D43:E43"/>
    <mergeCell ref="D45:E45"/>
    <mergeCell ref="D44:E44"/>
    <mergeCell ref="H48:I48"/>
    <mergeCell ref="J48:K48"/>
    <mergeCell ref="D28:E28"/>
    <mergeCell ref="F28:G28"/>
    <mergeCell ref="F22:G22"/>
    <mergeCell ref="J43:K43"/>
    <mergeCell ref="J44:K44"/>
    <mergeCell ref="J45:K45"/>
    <mergeCell ref="H45:I45"/>
    <mergeCell ref="H43:I43"/>
    <mergeCell ref="H44:I44"/>
    <mergeCell ref="H28:I28"/>
    <mergeCell ref="H39:I39"/>
    <mergeCell ref="J39:K39"/>
    <mergeCell ref="J16:K16"/>
    <mergeCell ref="J17:K17"/>
    <mergeCell ref="J18:K18"/>
    <mergeCell ref="J19:K19"/>
    <mergeCell ref="J23:K23"/>
    <mergeCell ref="J24:K24"/>
    <mergeCell ref="J25:K25"/>
    <mergeCell ref="J22:K22"/>
    <mergeCell ref="J28:K28"/>
    <mergeCell ref="H19:I19"/>
    <mergeCell ref="H22:I22"/>
    <mergeCell ref="H23:I23"/>
    <mergeCell ref="H24:I24"/>
    <mergeCell ref="H25:I25"/>
    <mergeCell ref="H16:I16"/>
    <mergeCell ref="H13:I13"/>
    <mergeCell ref="H14:I14"/>
    <mergeCell ref="H17:I17"/>
    <mergeCell ref="H18:I18"/>
    <mergeCell ref="F10:G10"/>
    <mergeCell ref="F11:G11"/>
    <mergeCell ref="F13:G13"/>
    <mergeCell ref="F14:G14"/>
    <mergeCell ref="F17:G17"/>
    <mergeCell ref="H10:I10"/>
    <mergeCell ref="H11:I11"/>
    <mergeCell ref="F16:G16"/>
    <mergeCell ref="F18:G18"/>
    <mergeCell ref="F19:G19"/>
    <mergeCell ref="F23:G23"/>
    <mergeCell ref="F24:G24"/>
    <mergeCell ref="F25:G25"/>
    <mergeCell ref="D17:E17"/>
    <mergeCell ref="D18:E18"/>
    <mergeCell ref="D19:E19"/>
    <mergeCell ref="D23:E23"/>
    <mergeCell ref="D24:E24"/>
    <mergeCell ref="D22:E22"/>
    <mergeCell ref="A1:E1"/>
    <mergeCell ref="C3:E3"/>
    <mergeCell ref="C4:E4"/>
    <mergeCell ref="A6:I6"/>
    <mergeCell ref="A8:I8"/>
    <mergeCell ref="B28:C28"/>
    <mergeCell ref="B22:C22"/>
    <mergeCell ref="B16:C16"/>
    <mergeCell ref="B13:C13"/>
    <mergeCell ref="B14:C14"/>
    <mergeCell ref="B19:C19"/>
    <mergeCell ref="B23:C23"/>
    <mergeCell ref="B24:C24"/>
    <mergeCell ref="B25:C25"/>
    <mergeCell ref="D11:E11"/>
    <mergeCell ref="D10:E10"/>
    <mergeCell ref="D14:E14"/>
    <mergeCell ref="D13:E13"/>
    <mergeCell ref="D16:E16"/>
    <mergeCell ref="B10:C10"/>
    <mergeCell ref="B11:C11"/>
    <mergeCell ref="B17:C17"/>
    <mergeCell ref="B18:C18"/>
    <mergeCell ref="D25:E25"/>
    <mergeCell ref="B31:C31"/>
    <mergeCell ref="D31:E31"/>
    <mergeCell ref="F31:G31"/>
    <mergeCell ref="H31:I31"/>
    <mergeCell ref="J31:K31"/>
    <mergeCell ref="B38:C38"/>
    <mergeCell ref="D38:E38"/>
    <mergeCell ref="F38:G38"/>
    <mergeCell ref="H38:I38"/>
    <mergeCell ref="J38:K38"/>
    <mergeCell ref="H32:I32"/>
    <mergeCell ref="J32:K32"/>
    <mergeCell ref="B35:C35"/>
    <mergeCell ref="D35:E35"/>
    <mergeCell ref="F35:G35"/>
    <mergeCell ref="H35:I35"/>
    <mergeCell ref="J35:K35"/>
  </mergeCells>
  <phoneticPr fontId="6" type="noConversion"/>
  <hyperlinks>
    <hyperlink ref="H14" r:id="rId1"/>
    <hyperlink ref="H11" r:id="rId2"/>
  </hyperlinks>
  <pageMargins left="0.7" right="0.7" top="0.75" bottom="0.75" header="0.3" footer="0.3"/>
  <pageSetup paperSize="9" scale="4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Freddie Evans</dc:creator>
  <cp:keywords/>
  <dc:description/>
  <cp:lastModifiedBy>Rose Ford</cp:lastModifiedBy>
  <cp:revision/>
  <dcterms:created xsi:type="dcterms:W3CDTF">2018-11-15T13:44:18Z</dcterms:created>
  <dcterms:modified xsi:type="dcterms:W3CDTF">2023-06-20T09:19:55Z</dcterms:modified>
  <cp:category/>
  <cp:contentStatus/>
</cp:coreProperties>
</file>